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AppData\Local\Microsoft\Windows\Temporary Internet Files\Content.Outlook\NEI9IL9Y\"/>
    </mc:Choice>
  </mc:AlternateContent>
  <xr:revisionPtr revIDLastSave="0" documentId="13_ncr:1_{2B9C3DB7-7B4E-41AC-A2F2-37C74F1FC9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counts" sheetId="2" r:id="rId1"/>
    <sheet name="Bank" sheetId="5" r:id="rId2"/>
    <sheet name="Cash" sheetId="1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2" l="1"/>
  <c r="B13" i="1"/>
  <c r="D4" i="1"/>
  <c r="D5" i="1"/>
  <c r="D6" i="1"/>
  <c r="D7" i="1"/>
  <c r="D8" i="1"/>
  <c r="D9" i="1"/>
  <c r="D3" i="1"/>
  <c r="B10" i="2"/>
  <c r="B9" i="2"/>
  <c r="C13" i="1"/>
  <c r="E13" i="1"/>
  <c r="F13" i="1"/>
  <c r="D3" i="5"/>
  <c r="D4" i="5" s="1"/>
  <c r="D5" i="5" s="1"/>
  <c r="D6" i="5" s="1"/>
  <c r="D7" i="5" l="1"/>
  <c r="D8" i="5" s="1"/>
  <c r="D13" i="1"/>
  <c r="B6" i="2" s="1"/>
  <c r="C31" i="2" l="1"/>
  <c r="D25" i="2" l="1"/>
  <c r="C22" i="2"/>
  <c r="C26" i="2" s="1"/>
  <c r="G3" i="1" l="1"/>
  <c r="G4" i="1" s="1"/>
  <c r="G5" i="1" s="1"/>
  <c r="G6" i="1" s="1"/>
  <c r="G7" i="1" s="1"/>
  <c r="G8" i="1" s="1"/>
  <c r="G9" i="1" s="1"/>
  <c r="G10" i="1" s="1"/>
  <c r="G11" i="1" s="1"/>
  <c r="G13" i="1" s="1"/>
  <c r="C32" i="2" s="1"/>
  <c r="B8" i="2"/>
  <c r="B12" i="2" l="1"/>
  <c r="C25" i="2" s="1"/>
  <c r="C27" i="2" s="1"/>
  <c r="C33" i="2" l="1"/>
</calcChain>
</file>

<file path=xl/sharedStrings.xml><?xml version="1.0" encoding="utf-8"?>
<sst xmlns="http://schemas.openxmlformats.org/spreadsheetml/2006/main" count="50" uniqueCount="48">
  <si>
    <t>Date</t>
  </si>
  <si>
    <t>Proceeds Bingo</t>
  </si>
  <si>
    <t>Expenses</t>
  </si>
  <si>
    <t>Nett</t>
  </si>
  <si>
    <t>TOTALS</t>
  </si>
  <si>
    <t>INCOME</t>
  </si>
  <si>
    <t>Net proceeds from Bingo</t>
  </si>
  <si>
    <t>Total Income for Year</t>
  </si>
  <si>
    <t>TOTAL INCOME</t>
  </si>
  <si>
    <t>EXPENSES</t>
  </si>
  <si>
    <t>Members Share-Out</t>
  </si>
  <si>
    <t>Stationery</t>
  </si>
  <si>
    <t>TOTAL EXPENSES</t>
  </si>
  <si>
    <t>Donation Expense</t>
  </si>
  <si>
    <t>ASSETS:</t>
  </si>
  <si>
    <t>Balance at Natwest Bank</t>
  </si>
  <si>
    <t>Cash in Hand</t>
  </si>
  <si>
    <t>TOTAL ASSETS</t>
  </si>
  <si>
    <t>Donation Income</t>
  </si>
  <si>
    <t>b/c/f</t>
  </si>
  <si>
    <t>17 Norbeck Lane, Welton</t>
  </si>
  <si>
    <t>HIBALDSTOW RURAL DAY CENTRE</t>
  </si>
  <si>
    <t>Balance</t>
  </si>
  <si>
    <t>Paid In</t>
  </si>
  <si>
    <t>Paid Out</t>
  </si>
  <si>
    <t>DG book audit</t>
  </si>
  <si>
    <t>Opening</t>
  </si>
  <si>
    <t>Closing</t>
  </si>
  <si>
    <t>Bank brought forward from previous year</t>
  </si>
  <si>
    <t>Cash brought forward from previous year</t>
  </si>
  <si>
    <t>Cash Balance</t>
  </si>
  <si>
    <t>Cash In</t>
  </si>
  <si>
    <t>01673 861857/ 07990 588810</t>
  </si>
  <si>
    <t>Cash to Bank and Expenditure</t>
  </si>
  <si>
    <t>Cash to bank RK</t>
  </si>
  <si>
    <t>Cash to bank DG</t>
  </si>
  <si>
    <t>Members pay-out of 7 x £50</t>
  </si>
  <si>
    <t>Charitable donation to Disney Ward, Scunthorpe General Hospital</t>
  </si>
  <si>
    <t>Charitable donation to Lindsey Lodge Hospice, Scunthorpe</t>
  </si>
  <si>
    <t>Cash into bank</t>
  </si>
  <si>
    <t>Audit of Accounts for y/e 31st Jan 2020</t>
  </si>
  <si>
    <t>FINAL ACCOUNTS FOR PERIOD ENDING 30th SEPTEMBER 2020</t>
  </si>
  <si>
    <t>I have inspected the final accounts for the period ended 30th September 2020 and in my opinion they are a true and accurate record</t>
  </si>
  <si>
    <t>of the transactions for the Hibaldstow Rural Day Centre and the organisation can properly be dissolved in accordance with the minutes</t>
  </si>
  <si>
    <t>of the Special General Meeting held on 13th August 2020.</t>
  </si>
  <si>
    <t>dave@pretorianuk.com</t>
  </si>
  <si>
    <t>David Gilbert FRSA</t>
  </si>
  <si>
    <t>BALANCE AT 30th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</si>
</sst>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3" fillId="0" borderId="0" xfId="0" applyNumberFormat="1" applyFont="1"/>
    <xf numFmtId="0" fontId="5" fillId="0" borderId="0" xfId="1" applyAlignment="1" applyProtection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e@pretorianu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workbookViewId="0">
      <selection activeCell="A4" sqref="A4"/>
    </sheetView>
  </sheetViews>
  <sheetFormatPr defaultRowHeight="15" x14ac:dyDescent="0.25"/>
  <cols>
    <col min="1" max="1" width="42.85546875" customWidth="1"/>
    <col min="5" max="5" width="14.7109375" customWidth="1"/>
  </cols>
  <sheetData>
    <row r="1" spans="1:5" ht="18.75" x14ac:dyDescent="0.3">
      <c r="A1" s="12" t="s">
        <v>21</v>
      </c>
      <c r="B1" s="12"/>
      <c r="C1" s="12"/>
      <c r="D1" s="12"/>
      <c r="E1" s="12"/>
    </row>
    <row r="2" spans="1:5" ht="18.75" x14ac:dyDescent="0.3">
      <c r="A2" s="12" t="s">
        <v>41</v>
      </c>
      <c r="B2" s="12"/>
      <c r="C2" s="12"/>
      <c r="D2" s="12"/>
      <c r="E2" s="12"/>
    </row>
    <row r="4" spans="1:5" x14ac:dyDescent="0.25">
      <c r="A4" s="2" t="s">
        <v>5</v>
      </c>
    </row>
    <row r="6" spans="1:5" x14ac:dyDescent="0.25">
      <c r="A6" t="s">
        <v>6</v>
      </c>
      <c r="B6" s="5">
        <f>Cash!D13</f>
        <v>57.400000000000006</v>
      </c>
    </row>
    <row r="7" spans="1:5" x14ac:dyDescent="0.25">
      <c r="A7" t="s">
        <v>18</v>
      </c>
      <c r="B7" s="5">
        <v>0</v>
      </c>
    </row>
    <row r="8" spans="1:5" x14ac:dyDescent="0.25">
      <c r="A8" t="s">
        <v>7</v>
      </c>
      <c r="B8" s="5">
        <f>SUM(B6:B7)</f>
        <v>57.400000000000006</v>
      </c>
    </row>
    <row r="9" spans="1:5" x14ac:dyDescent="0.25">
      <c r="A9" t="s">
        <v>28</v>
      </c>
      <c r="B9" s="5">
        <f>Bank!D2</f>
        <v>885.91</v>
      </c>
    </row>
    <row r="10" spans="1:5" x14ac:dyDescent="0.25">
      <c r="A10" t="s">
        <v>29</v>
      </c>
      <c r="B10">
        <f>Cash!G2</f>
        <v>61.46</v>
      </c>
    </row>
    <row r="12" spans="1:5" x14ac:dyDescent="0.25">
      <c r="A12" s="6" t="s">
        <v>8</v>
      </c>
      <c r="B12" s="7">
        <f>SUM(B8:B10)</f>
        <v>1004.77</v>
      </c>
    </row>
    <row r="15" spans="1:5" x14ac:dyDescent="0.25">
      <c r="A15" s="2" t="s">
        <v>9</v>
      </c>
    </row>
    <row r="17" spans="1:5" x14ac:dyDescent="0.25">
      <c r="A17" t="s">
        <v>10</v>
      </c>
      <c r="C17" s="5">
        <v>350</v>
      </c>
    </row>
    <row r="18" spans="1:5" x14ac:dyDescent="0.25">
      <c r="A18" t="s">
        <v>13</v>
      </c>
      <c r="C18" s="5">
        <f>Bank!C7+Bank!C8</f>
        <v>614.77</v>
      </c>
    </row>
    <row r="19" spans="1:5" x14ac:dyDescent="0.25">
      <c r="A19" t="s">
        <v>11</v>
      </c>
      <c r="C19" s="5">
        <v>0</v>
      </c>
    </row>
    <row r="20" spans="1:5" x14ac:dyDescent="0.25">
      <c r="A20" t="s">
        <v>40</v>
      </c>
      <c r="C20" s="5">
        <v>40</v>
      </c>
    </row>
    <row r="22" spans="1:5" s="6" customFormat="1" x14ac:dyDescent="0.25">
      <c r="A22" s="6" t="s">
        <v>12</v>
      </c>
      <c r="C22" s="7">
        <f>SUM(C17:C21)</f>
        <v>1004.77</v>
      </c>
    </row>
    <row r="25" spans="1:5" x14ac:dyDescent="0.25">
      <c r="C25" s="5">
        <f>B12</f>
        <v>1004.77</v>
      </c>
      <c r="D25" t="str">
        <f>"-"</f>
        <v>-</v>
      </c>
    </row>
    <row r="26" spans="1:5" x14ac:dyDescent="0.25">
      <c r="C26" s="10">
        <f>C22</f>
        <v>1004.77</v>
      </c>
    </row>
    <row r="27" spans="1:5" s="6" customFormat="1" x14ac:dyDescent="0.25">
      <c r="A27" s="6" t="s">
        <v>47</v>
      </c>
      <c r="C27" s="7">
        <f>C25-C26</f>
        <v>0</v>
      </c>
      <c r="E27" s="8"/>
    </row>
    <row r="30" spans="1:5" x14ac:dyDescent="0.25">
      <c r="A30" s="2" t="s">
        <v>14</v>
      </c>
    </row>
    <row r="31" spans="1:5" x14ac:dyDescent="0.25">
      <c r="A31" t="s">
        <v>15</v>
      </c>
      <c r="C31" s="5">
        <f>Bank!D9</f>
        <v>0</v>
      </c>
    </row>
    <row r="32" spans="1:5" x14ac:dyDescent="0.25">
      <c r="A32" t="s">
        <v>16</v>
      </c>
      <c r="C32" s="9">
        <f>Cash!G13</f>
        <v>0</v>
      </c>
    </row>
    <row r="33" spans="1:5" x14ac:dyDescent="0.25">
      <c r="A33" s="6" t="s">
        <v>17</v>
      </c>
      <c r="C33" s="7">
        <f>SUM(C31:C32)</f>
        <v>0</v>
      </c>
      <c r="E33" s="5"/>
    </row>
    <row r="37" spans="1:5" x14ac:dyDescent="0.25">
      <c r="A37" t="s">
        <v>42</v>
      </c>
    </row>
    <row r="38" spans="1:5" x14ac:dyDescent="0.25">
      <c r="A38" t="s">
        <v>43</v>
      </c>
    </row>
    <row r="39" spans="1:5" x14ac:dyDescent="0.25">
      <c r="A39" t="s">
        <v>44</v>
      </c>
    </row>
    <row r="43" spans="1:5" x14ac:dyDescent="0.25">
      <c r="A43" t="s">
        <v>46</v>
      </c>
    </row>
    <row r="44" spans="1:5" x14ac:dyDescent="0.25">
      <c r="A44" t="s">
        <v>20</v>
      </c>
    </row>
    <row r="45" spans="1:5" x14ac:dyDescent="0.25">
      <c r="A45" t="s">
        <v>32</v>
      </c>
    </row>
    <row r="46" spans="1:5" x14ac:dyDescent="0.25">
      <c r="A46" s="11" t="s">
        <v>45</v>
      </c>
    </row>
  </sheetData>
  <mergeCells count="2">
    <mergeCell ref="A1:E1"/>
    <mergeCell ref="A2:E2"/>
  </mergeCells>
  <hyperlinks>
    <hyperlink ref="A46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7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9"/>
  <sheetViews>
    <sheetView workbookViewId="0">
      <selection activeCell="C9" sqref="C9"/>
    </sheetView>
  </sheetViews>
  <sheetFormatPr defaultRowHeight="15" x14ac:dyDescent="0.25"/>
  <cols>
    <col min="1" max="1" width="10.7109375" bestFit="1" customWidth="1"/>
    <col min="3" max="3" width="12.85546875" customWidth="1"/>
    <col min="5" max="5" width="63.85546875" customWidth="1"/>
  </cols>
  <sheetData>
    <row r="1" spans="1:5" s="2" customFormat="1" x14ac:dyDescent="0.25">
      <c r="A1" s="2" t="s">
        <v>0</v>
      </c>
      <c r="B1" s="2" t="s">
        <v>23</v>
      </c>
      <c r="C1" s="2" t="s">
        <v>24</v>
      </c>
      <c r="D1" s="2" t="s">
        <v>22</v>
      </c>
    </row>
    <row r="2" spans="1:5" x14ac:dyDescent="0.25">
      <c r="A2" s="2" t="s">
        <v>26</v>
      </c>
      <c r="B2" s="2"/>
      <c r="C2" s="2"/>
      <c r="D2" s="2">
        <v>885.91</v>
      </c>
    </row>
    <row r="3" spans="1:5" x14ac:dyDescent="0.25">
      <c r="A3" s="1">
        <v>43894</v>
      </c>
      <c r="C3" s="5">
        <v>40</v>
      </c>
      <c r="D3" s="5">
        <f>D2+B3-C3</f>
        <v>845.91</v>
      </c>
      <c r="E3" t="s">
        <v>25</v>
      </c>
    </row>
    <row r="4" spans="1:5" x14ac:dyDescent="0.25">
      <c r="A4" s="1">
        <v>43910</v>
      </c>
      <c r="B4" s="5">
        <v>110</v>
      </c>
      <c r="C4" s="5"/>
      <c r="D4" s="5">
        <f t="shared" ref="D4:D8" si="0">D3+B4-C4</f>
        <v>955.91</v>
      </c>
      <c r="E4" t="s">
        <v>39</v>
      </c>
    </row>
    <row r="5" spans="1:5" x14ac:dyDescent="0.25">
      <c r="A5" s="1">
        <v>44056</v>
      </c>
      <c r="B5" s="5"/>
      <c r="C5" s="5">
        <v>350</v>
      </c>
      <c r="D5" s="5">
        <f t="shared" si="0"/>
        <v>605.91</v>
      </c>
      <c r="E5" t="s">
        <v>36</v>
      </c>
    </row>
    <row r="6" spans="1:5" x14ac:dyDescent="0.25">
      <c r="A6" s="1">
        <v>44082</v>
      </c>
      <c r="B6" s="5">
        <v>8.86</v>
      </c>
      <c r="C6" s="5"/>
      <c r="D6" s="5">
        <f t="shared" si="0"/>
        <v>614.77</v>
      </c>
      <c r="E6" t="s">
        <v>39</v>
      </c>
    </row>
    <row r="7" spans="1:5" x14ac:dyDescent="0.25">
      <c r="A7" s="1">
        <v>44084</v>
      </c>
      <c r="B7" s="5"/>
      <c r="C7" s="5">
        <v>307.39</v>
      </c>
      <c r="D7" s="5">
        <f t="shared" si="0"/>
        <v>307.38</v>
      </c>
      <c r="E7" t="s">
        <v>37</v>
      </c>
    </row>
    <row r="8" spans="1:5" x14ac:dyDescent="0.25">
      <c r="A8" s="1">
        <v>44084</v>
      </c>
      <c r="B8" s="5"/>
      <c r="C8" s="5">
        <v>307.38</v>
      </c>
      <c r="D8" s="5">
        <f t="shared" si="0"/>
        <v>0</v>
      </c>
      <c r="E8" t="s">
        <v>38</v>
      </c>
    </row>
    <row r="9" spans="1:5" x14ac:dyDescent="0.25">
      <c r="A9" s="2" t="s">
        <v>27</v>
      </c>
      <c r="B9" s="2"/>
      <c r="C9" s="2"/>
      <c r="D9" s="4"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6"/>
  <sheetViews>
    <sheetView workbookViewId="0">
      <selection activeCell="F19" sqref="F19"/>
    </sheetView>
  </sheetViews>
  <sheetFormatPr defaultRowHeight="15" x14ac:dyDescent="0.25"/>
  <cols>
    <col min="1" max="1" width="10.7109375" bestFit="1" customWidth="1"/>
    <col min="2" max="2" width="15.5703125" style="5" customWidth="1"/>
    <col min="3" max="4" width="9.140625" style="5"/>
    <col min="5" max="5" width="17.140625" customWidth="1"/>
    <col min="6" max="6" width="29.7109375" customWidth="1"/>
    <col min="7" max="7" width="15.7109375" customWidth="1"/>
  </cols>
  <sheetData>
    <row r="1" spans="1:9" s="2" customFormat="1" x14ac:dyDescent="0.25">
      <c r="A1" s="2" t="s">
        <v>0</v>
      </c>
      <c r="B1" s="4" t="s">
        <v>1</v>
      </c>
      <c r="C1" s="4" t="s">
        <v>2</v>
      </c>
      <c r="D1" s="4" t="s">
        <v>3</v>
      </c>
      <c r="E1" s="2" t="s">
        <v>31</v>
      </c>
      <c r="F1" s="2" t="s">
        <v>33</v>
      </c>
      <c r="G1" s="2" t="s">
        <v>30</v>
      </c>
    </row>
    <row r="2" spans="1:9" s="2" customFormat="1" x14ac:dyDescent="0.25">
      <c r="A2" s="2" t="s">
        <v>19</v>
      </c>
      <c r="B2" s="4"/>
      <c r="C2" s="4"/>
      <c r="F2" s="4"/>
      <c r="G2" s="2">
        <v>61.46</v>
      </c>
    </row>
    <row r="3" spans="1:9" x14ac:dyDescent="0.25">
      <c r="A3" s="1">
        <v>43865</v>
      </c>
      <c r="B3" s="5">
        <v>28.2</v>
      </c>
      <c r="C3" s="5">
        <v>19</v>
      </c>
      <c r="D3" s="5">
        <f>B3-C3</f>
        <v>9.1999999999999993</v>
      </c>
      <c r="F3" s="5"/>
      <c r="G3" s="5">
        <f>G2+E3+D3-F3</f>
        <v>70.66</v>
      </c>
    </row>
    <row r="4" spans="1:9" x14ac:dyDescent="0.25">
      <c r="A4" s="1">
        <v>43872</v>
      </c>
      <c r="B4" s="5">
        <v>27</v>
      </c>
      <c r="C4" s="5">
        <v>18.5</v>
      </c>
      <c r="D4" s="5">
        <f t="shared" ref="D4:D9" si="0">B4-C4</f>
        <v>8.5</v>
      </c>
      <c r="F4" s="5"/>
      <c r="G4" s="5">
        <f t="shared" ref="G4:G11" si="1">G3+E4+D4-F4</f>
        <v>79.16</v>
      </c>
    </row>
    <row r="5" spans="1:9" x14ac:dyDescent="0.25">
      <c r="A5" s="1">
        <v>43879</v>
      </c>
      <c r="B5" s="5">
        <v>28.15</v>
      </c>
      <c r="C5" s="5">
        <v>19</v>
      </c>
      <c r="D5" s="5">
        <f t="shared" si="0"/>
        <v>9.1499999999999986</v>
      </c>
      <c r="F5" s="5"/>
      <c r="G5" s="5">
        <f t="shared" si="1"/>
        <v>88.31</v>
      </c>
    </row>
    <row r="6" spans="1:9" x14ac:dyDescent="0.25">
      <c r="A6" s="1">
        <v>43886</v>
      </c>
      <c r="B6" s="5">
        <v>28.1</v>
      </c>
      <c r="C6" s="5">
        <v>19</v>
      </c>
      <c r="D6" s="5">
        <f t="shared" si="0"/>
        <v>9.1000000000000014</v>
      </c>
      <c r="F6" s="5"/>
      <c r="G6" s="5">
        <f t="shared" si="1"/>
        <v>97.41</v>
      </c>
    </row>
    <row r="7" spans="1:9" x14ac:dyDescent="0.25">
      <c r="A7" s="1">
        <v>43893</v>
      </c>
      <c r="B7" s="5">
        <v>24.8</v>
      </c>
      <c r="C7" s="5">
        <v>17</v>
      </c>
      <c r="D7" s="5">
        <f t="shared" si="0"/>
        <v>7.8000000000000007</v>
      </c>
      <c r="F7" s="5"/>
      <c r="G7" s="5">
        <f t="shared" si="1"/>
        <v>105.21</v>
      </c>
    </row>
    <row r="8" spans="1:9" x14ac:dyDescent="0.25">
      <c r="A8" s="1">
        <v>43900</v>
      </c>
      <c r="B8" s="5">
        <v>19.2</v>
      </c>
      <c r="C8" s="5">
        <v>13</v>
      </c>
      <c r="D8" s="5">
        <f t="shared" si="0"/>
        <v>6.1999999999999993</v>
      </c>
      <c r="F8" s="5"/>
      <c r="G8" s="5">
        <f t="shared" si="1"/>
        <v>111.41</v>
      </c>
    </row>
    <row r="9" spans="1:9" x14ac:dyDescent="0.25">
      <c r="A9" s="1">
        <v>43907</v>
      </c>
      <c r="B9" s="5">
        <v>21.95</v>
      </c>
      <c r="C9" s="5">
        <v>14.5</v>
      </c>
      <c r="D9" s="5">
        <f t="shared" si="0"/>
        <v>7.4499999999999993</v>
      </c>
      <c r="F9" s="5"/>
      <c r="G9" s="5">
        <f t="shared" si="1"/>
        <v>118.86</v>
      </c>
    </row>
    <row r="10" spans="1:9" x14ac:dyDescent="0.25">
      <c r="A10" s="1">
        <v>43910</v>
      </c>
      <c r="F10" s="5">
        <v>110</v>
      </c>
      <c r="G10" s="5">
        <f t="shared" si="1"/>
        <v>8.86</v>
      </c>
      <c r="I10" t="s">
        <v>34</v>
      </c>
    </row>
    <row r="11" spans="1:9" x14ac:dyDescent="0.25">
      <c r="A11" s="1">
        <v>44082</v>
      </c>
      <c r="F11" s="5">
        <v>8.86</v>
      </c>
      <c r="G11" s="5">
        <f t="shared" si="1"/>
        <v>0</v>
      </c>
      <c r="I11" t="s">
        <v>35</v>
      </c>
    </row>
    <row r="12" spans="1:9" x14ac:dyDescent="0.25">
      <c r="A12" s="1"/>
      <c r="F12" s="5"/>
      <c r="G12" s="5"/>
    </row>
    <row r="13" spans="1:9" s="2" customFormat="1" x14ac:dyDescent="0.25">
      <c r="A13" s="3" t="s">
        <v>4</v>
      </c>
      <c r="B13" s="4">
        <f>SUM(B3:B11)</f>
        <v>177.39999999999998</v>
      </c>
      <c r="C13" s="4">
        <f>SUM(C3:C11)</f>
        <v>120</v>
      </c>
      <c r="D13" s="4">
        <f>SUM(D3:D11)</f>
        <v>57.400000000000006</v>
      </c>
      <c r="E13" s="4">
        <f>SUM(E3:E11)</f>
        <v>0</v>
      </c>
      <c r="F13" s="4">
        <f>SUM(F3:F11)</f>
        <v>118.86</v>
      </c>
      <c r="G13" s="4">
        <f>G11</f>
        <v>0</v>
      </c>
    </row>
    <row r="14" spans="1:9" x14ac:dyDescent="0.25">
      <c r="A14" s="1"/>
      <c r="F14" s="5"/>
      <c r="G14" s="5"/>
    </row>
    <row r="15" spans="1:9" x14ac:dyDescent="0.25">
      <c r="A15" s="1"/>
      <c r="F15" s="5"/>
      <c r="G15" s="5"/>
    </row>
    <row r="16" spans="1:9" x14ac:dyDescent="0.25">
      <c r="A16" s="1"/>
      <c r="F16" s="5"/>
      <c r="G16" s="5"/>
    </row>
    <row r="17" spans="1:7" x14ac:dyDescent="0.25">
      <c r="A17" s="1"/>
      <c r="F17" s="5"/>
      <c r="G17" s="5"/>
    </row>
    <row r="18" spans="1:7" x14ac:dyDescent="0.25">
      <c r="A18" s="1"/>
      <c r="F18" s="5"/>
      <c r="G18" s="5"/>
    </row>
    <row r="19" spans="1:7" x14ac:dyDescent="0.25">
      <c r="A19" s="1"/>
      <c r="F19" s="5"/>
      <c r="G19" s="5"/>
    </row>
    <row r="20" spans="1:7" x14ac:dyDescent="0.25">
      <c r="A20" s="1"/>
      <c r="F20" s="5"/>
      <c r="G20" s="5"/>
    </row>
    <row r="21" spans="1:7" x14ac:dyDescent="0.25">
      <c r="A21" s="3"/>
      <c r="F21" s="5"/>
      <c r="G21" s="5"/>
    </row>
    <row r="22" spans="1:7" x14ac:dyDescent="0.25">
      <c r="A22" s="1"/>
      <c r="F22" s="5"/>
      <c r="G22" s="5"/>
    </row>
    <row r="23" spans="1:7" x14ac:dyDescent="0.25">
      <c r="A23" s="1"/>
      <c r="F23" s="5"/>
      <c r="G23" s="5"/>
    </row>
    <row r="24" spans="1:7" x14ac:dyDescent="0.25">
      <c r="A24" s="1"/>
      <c r="F24" s="5"/>
      <c r="G24" s="5"/>
    </row>
    <row r="25" spans="1:7" x14ac:dyDescent="0.25">
      <c r="A25" s="1"/>
      <c r="F25" s="5"/>
      <c r="G25" s="5"/>
    </row>
    <row r="26" spans="1:7" s="2" customFormat="1" x14ac:dyDescent="0.25">
      <c r="A26" s="1"/>
      <c r="B26" s="4"/>
      <c r="C26" s="4"/>
      <c r="D26" s="4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</sheetData>
  <printOptions gridLines="1"/>
  <pageMargins left="0.70866141732283472" right="0.70866141732283472" top="0.74803149606299213" bottom="0.74803149606299213" header="0.31496062992125984" footer="0.31496062992125984"/>
  <pageSetup scale="68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Bank</vt:lpstr>
      <vt:lpstr>Cash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Gilbert</dc:creator>
  <cp:lastModifiedBy>dave</cp:lastModifiedBy>
  <cp:lastPrinted>2021-01-11T09:15:49Z</cp:lastPrinted>
  <dcterms:created xsi:type="dcterms:W3CDTF">2017-02-08T20:09:10Z</dcterms:created>
  <dcterms:modified xsi:type="dcterms:W3CDTF">2021-01-11T09:15:55Z</dcterms:modified>
</cp:coreProperties>
</file>